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 Me" sheetId="1" r:id="rId1"/>
    <sheet name="Inputs" sheetId="2" r:id="rId2"/>
    <sheet name="Sources &amp; Uses" sheetId="3" r:id="rId3"/>
    <sheet name="Closing Funds Flow" sheetId="4" r:id="rId4"/>
    <sheet name="Operating Cash Flow Forecast" sheetId="5" r:id="rId5"/>
    <sheet name="Cap Table" sheetId="6" r:id="rId6"/>
    <sheet name="Ownership &amp; Returns" sheetId="7" r:id="rId7"/>
    <sheet name="Checks" sheetId="8" r:id="rId8"/>
  </sheets>
  <calcPr calcId="19102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$#,##0;[Red]-$#,##0"/>
    <numFmt numFmtId="165" formatCode="0.0%"/>
  </numFmts>
  <fonts count="4">
    <font>
      <sz val="10"/>
      <name val="Aptos"/>
    </font>
    <font>
      <b/>
      <sz val="16"/>
      <color rgb="FF17365D"/>
      <name val="Aptos Display"/>
    </font>
    <font>
      <b/>
      <sz val="11"/>
      <color rgb="FF17365D"/>
      <name val="Aptos"/>
    </font>
    <font>
      <color rgb="FF0000FF"/>
      <name val="Aptos"/>
    </font>
  </fonts>
  <fills count="6">
    <fill>
      <patternFill patternType="none"/>
    </fill>
    <fill>
      <patternFill patternType="gray125"/>
    </fill>
    <fill>
      <patternFill patternType="solid">
        <fgColor rgb="FFD9EA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4CC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64" fontId="0" fillId="3" borderId="0" xfId="0" applyNumberFormat="1" applyFill="1"/>
    <xf numFmtId="0" fontId="0" fillId="0" borderId="0" xfId="0"/>
    <xf numFmtId="164" fontId="3" fillId="2" borderId="0" xfId="0" applyNumberFormat="1" applyFont="1" applyFill="1"/>
    <xf numFmtId="165" fontId="3" fillId="2" borderId="0" xfId="0" applyNumberFormat="1" applyFont="1" applyFill="1"/>
    <xf numFmtId="0" fontId="3" fillId="2" borderId="0" xfId="0" applyFont="1" applyFill="1"/>
    <xf numFmtId="0" fontId="0" fillId="4" borderId="0" xfId="0" applyFill="1"/>
    <xf numFmtId="165" fontId="0" fillId="3" borderId="0" xfId="0" applyNumberFormat="1" applyFill="1"/>
    <xf numFmtId="0" fontId="2" fillId="3" borderId="0" xfId="0" applyFont="1" applyFill="1"/>
    <xf numFmtId="0" fontId="2" fillId="5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15"/>
  <sheetViews>
    <sheetView workbookViewId="0"/>
  </sheetViews>
  <sheetFormatPr defaultRowHeight="15"/>
  <cols>
    <col min="1" max="1" width="38" customWidth="1"/>
  </cols>
  <sheetData>
    <row r="1">
      <c r="A1" s="1" t="inlineStr">
        <is>
          <t>Acquisition Financial Model</t>
        </is>
      </c>
    </row>
    <row r="2">
      <c r="A2" s="2" t="inlineStr">
        <is>
          <t>Sample Manufacturing Acquisition</t>
        </is>
      </c>
    </row>
    <row r="3">
      <c r="A3" s="4" t="inlineStr">
        <is>
          <t>As of 2027-01-15</t>
        </is>
      </c>
    </row>
    <row r="4"/>
    <row r="5">
      <c r="A5" s="2" t="inlineStr">
        <is>
          <t>Purpose</t>
        </is>
      </c>
    </row>
    <row r="6">
      <c r="A6" t="inlineStr">
        <is>
          <t>Connect underwriting assumptions to closing payments, operating liquidity, ownership, and returns.</t>
        </is>
      </c>
    </row>
    <row r="7"/>
    <row r="8">
      <c r="A8" s="2" t="inlineStr">
        <is>
          <t>Color convention</t>
        </is>
      </c>
    </row>
    <row r="9">
      <c r="A9" t="inlineStr">
        <is>
          <t>Blue cells are economic inputs; green cells are formulas; amber status means an estimate or open item.</t>
        </is>
      </c>
    </row>
    <row r="10"/>
    <row r="11">
      <c r="A11" s="2" t="inlineStr">
        <is>
          <t>Review order</t>
        </is>
      </c>
    </row>
    <row r="12">
      <c r="A12" t="inlineStr">
        <is>
          <t>Inputs → Sources &amp; Uses → Closing Funds Flow → Operating Cash Flow Forecast → Cap Table → Ownership &amp; Returns → Checks</t>
        </is>
      </c>
    </row>
    <row r="13"/>
    <row r="14">
      <c r="A14" s="2" t="inlineStr">
        <is>
          <t>Important</t>
        </is>
      </c>
    </row>
    <row r="15">
      <c r="A15" t="inlineStr">
        <is>
          <t>This workbook is an illustrative modeling aid. Confirm legal, tax, accounting, valuation, financing, and wire details with appropriate advisers.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dimension ref="A1:F19"/>
  <sheetViews>
    <sheetView workbookViewId="0"/>
  </sheetViews>
  <sheetFormatPr defaultRowHeight="15"/>
  <cols>
    <col min="1" max="1" width="38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</cols>
  <sheetData>
    <row r="1">
      <c r="A1" s="1" t="inlineStr">
        <is>
          <t>Inputs</t>
        </is>
      </c>
    </row>
    <row r="2">
      <c r="A2" t="inlineStr">
        <is>
          <t>Each economic input is defined once and tied to a stable source ID.</t>
        </is>
      </c>
    </row>
    <row r="3"/>
    <row r="4">
      <c r="A4" s="2" t="inlineStr">
        <is>
          <t>Input</t>
        </is>
      </c>
      <c r="B4" s="2" t="inlineStr">
        <is>
          <t>Value</t>
        </is>
      </c>
      <c r="C4" s="2" t="inlineStr">
        <is>
          <t>Status</t>
        </is>
      </c>
      <c r="D4" s="2" t="inlineStr">
        <is>
          <t>Source ID</t>
        </is>
      </c>
      <c r="E4" s="2" t="inlineStr">
        <is>
          <t>Source description</t>
        </is>
      </c>
      <c r="F4" s="2" t="inlineStr">
        <is>
          <t>Note</t>
        </is>
      </c>
    </row>
    <row r="5">
      <c r="A5" t="inlineStr">
        <is>
          <t>Purchase price</t>
        </is>
      </c>
      <c r="B5" s="5">
        <v>2400000</v>
      </c>
      <c r="C5" s="8" t="inlineStr">
        <is>
          <t>Estimate</t>
        </is>
      </c>
      <c r="D5" t="inlineStr">
        <is>
          <t>draft-purchase-terms-v1</t>
        </is>
      </c>
      <c r="E5" t="inlineStr">
        <is>
          <t>Synthetic transaction terms, version 1</t>
        </is>
      </c>
      <c r="F5" t="inlineStr">
        <is>
          <t>Illustrative enterprise purchase price</t>
        </is>
      </c>
    </row>
    <row r="6">
      <c r="A6" t="inlineStr">
        <is>
          <t>Transaction costs</t>
        </is>
      </c>
      <c r="B6" s="5">
        <v>80000</v>
      </c>
      <c r="C6" s="8" t="inlineStr">
        <is>
          <t>Estimate</t>
        </is>
      </c>
      <c r="D6" t="inlineStr">
        <is>
          <t>buyer-underwriting-v1</t>
        </is>
      </c>
      <c r="E6" t="inlineStr">
        <is>
          <t>Synthetic buyer underwriting assumptions, version 1</t>
        </is>
      </c>
      <c r="F6" t="inlineStr">
        <is>
          <t>Illustrative legal, diligence, and financing costs</t>
        </is>
      </c>
    </row>
    <row r="7">
      <c r="A7" t="inlineStr">
        <is>
          <t>Minimum cash retained</t>
        </is>
      </c>
      <c r="B7" s="5">
        <v>120000</v>
      </c>
      <c r="C7" s="8" t="inlineStr">
        <is>
          <t>Estimate</t>
        </is>
      </c>
      <c r="D7" t="inlineStr">
        <is>
          <t>buyer-underwriting-v1</t>
        </is>
      </c>
      <c r="E7" t="inlineStr">
        <is>
          <t>Synthetic buyer underwriting assumptions, version 1</t>
        </is>
      </c>
      <c r="F7" t="inlineStr">
        <is>
          <t>Illustrative opening liquidity</t>
        </is>
      </c>
    </row>
    <row r="8">
      <c r="A8" t="inlineStr">
        <is>
          <t>Senior debt</t>
        </is>
      </c>
      <c r="B8" s="5">
        <v>1500000</v>
      </c>
      <c r="C8" s="8" t="inlineStr">
        <is>
          <t>Estimate</t>
        </is>
      </c>
      <c r="D8" t="inlineStr">
        <is>
          <t>lender-term-sheet-v1</t>
        </is>
      </c>
      <c r="E8" t="inlineStr">
        <is>
          <t>Synthetic senior lender term sheet, version 1</t>
        </is>
      </c>
      <c r="F8" t="inlineStr">
        <is>
          <t>Illustrative funded amount</t>
        </is>
      </c>
    </row>
    <row r="9">
      <c r="A9" t="inlineStr">
        <is>
          <t>Seller note</t>
        </is>
      </c>
      <c r="B9" s="5">
        <v>300000</v>
      </c>
      <c r="C9" s="8" t="inlineStr">
        <is>
          <t>Estimate</t>
        </is>
      </c>
      <c r="D9" t="inlineStr">
        <is>
          <t>draft-purchase-terms-v1</t>
        </is>
      </c>
      <c r="E9" t="inlineStr">
        <is>
          <t>Synthetic transaction terms, version 1</t>
        </is>
      </c>
      <c r="F9" t="inlineStr">
        <is>
          <t>Illustrative deferred consideration</t>
        </is>
      </c>
    </row>
    <row r="10">
      <c r="A10" t="inlineStr">
        <is>
          <t>Buyer equity</t>
        </is>
      </c>
      <c r="B10" s="5">
        <v>800000</v>
      </c>
      <c r="C10" s="8" t="inlineStr">
        <is>
          <t>Estimate</t>
        </is>
      </c>
      <c r="D10" t="inlineStr">
        <is>
          <t>buyer-underwriting-v1</t>
        </is>
      </c>
      <c r="E10" t="inlineStr">
        <is>
          <t>Synthetic buyer underwriting assumptions, version 1</t>
        </is>
      </c>
      <c r="F10" t="inlineStr">
        <is>
          <t>Illustrative equity contribution</t>
        </is>
      </c>
    </row>
    <row r="11">
      <c r="A11" t="inlineStr">
        <is>
          <t>Annual revenue</t>
        </is>
      </c>
      <c r="B11" s="5">
        <v>1200000</v>
      </c>
      <c r="C11" t="inlineStr">
        <is>
          <t>Confirmed</t>
        </is>
      </c>
      <c r="D11" t="inlineStr">
        <is>
          <t>seller-financials-2027-01</t>
        </is>
      </c>
      <c r="E11" t="inlineStr">
        <is>
          <t>Synthetic historical financial summary dated January 2027</t>
        </is>
      </c>
      <c r="F11" t="inlineStr">
        <is>
          <t>Synthetic normalized revenue</t>
        </is>
      </c>
    </row>
    <row r="12">
      <c r="A12" t="inlineStr">
        <is>
          <t>Annual operating expenses</t>
        </is>
      </c>
      <c r="B12" s="5">
        <v>720000</v>
      </c>
      <c r="C12" s="8" t="inlineStr">
        <is>
          <t>Estimate</t>
        </is>
      </c>
      <c r="D12" t="inlineStr">
        <is>
          <t>buyer-underwriting-v1</t>
        </is>
      </c>
      <c r="E12" t="inlineStr">
        <is>
          <t>Synthetic buyer underwriting assumptions, version 1</t>
        </is>
      </c>
      <c r="F12" t="inlineStr">
        <is>
          <t>Synthetic normalized expenses</t>
        </is>
      </c>
    </row>
    <row r="13">
      <c r="A13" t="inlineStr">
        <is>
          <t>Annual debt service</t>
        </is>
      </c>
      <c r="B13" s="5">
        <v>180000</v>
      </c>
      <c r="C13" s="8" t="inlineStr">
        <is>
          <t>Estimate</t>
        </is>
      </c>
      <c r="D13" t="inlineStr">
        <is>
          <t>lender-term-sheet-v1</t>
        </is>
      </c>
      <c r="E13" t="inlineStr">
        <is>
          <t>Synthetic senior lender term sheet, version 1</t>
        </is>
      </c>
      <c r="F13" t="inlineStr">
        <is>
          <t>Illustrative annual principal and interest</t>
        </is>
      </c>
    </row>
    <row r="14">
      <c r="A14" t="inlineStr">
        <is>
          <t>Party A pre-transaction ownership</t>
        </is>
      </c>
      <c r="B14" s="6">
        <v>1</v>
      </c>
      <c r="C14" t="inlineStr">
        <is>
          <t>Confirmed</t>
        </is>
      </c>
      <c r="D14" t="inlineStr">
        <is>
          <t>draft-purchase-terms-v1</t>
        </is>
      </c>
      <c r="E14" t="inlineStr">
        <is>
          <t>Synthetic transaction terms, version 1</t>
        </is>
      </c>
      <c r="F14" t="inlineStr">
        <is>
          <t>Synthetic current owner</t>
        </is>
      </c>
    </row>
    <row r="15">
      <c r="A15" t="inlineStr">
        <is>
          <t>Party B pre-transaction ownership</t>
        </is>
      </c>
      <c r="B15" s="6">
        <v>0</v>
      </c>
      <c r="C15" t="inlineStr">
        <is>
          <t>Confirmed</t>
        </is>
      </c>
      <c r="D15" t="inlineStr">
        <is>
          <t>draft-purchase-terms-v1</t>
        </is>
      </c>
      <c r="E15" t="inlineStr">
        <is>
          <t>Synthetic transaction terms, version 1</t>
        </is>
      </c>
      <c r="F15" t="inlineStr">
        <is>
          <t>Synthetic incoming buyer</t>
        </is>
      </c>
    </row>
    <row r="16">
      <c r="A16" t="inlineStr">
        <is>
          <t>Buyer ownership</t>
        </is>
      </c>
      <c r="B16" s="6">
        <v>0.85</v>
      </c>
      <c r="C16" s="8" t="inlineStr">
        <is>
          <t>Estimate</t>
        </is>
      </c>
      <c r="D16" t="inlineStr">
        <is>
          <t>draft-purchase-terms-v1</t>
        </is>
      </c>
      <c r="E16" t="inlineStr">
        <is>
          <t>Synthetic transaction terms, version 1</t>
        </is>
      </c>
      <c r="F16" t="inlineStr">
        <is>
          <t>Illustrative post-closing ownership</t>
        </is>
      </c>
    </row>
    <row r="17">
      <c r="A17" t="inlineStr">
        <is>
          <t>Seller ownership</t>
        </is>
      </c>
      <c r="B17" s="6">
        <v>0.15</v>
      </c>
      <c r="C17" s="8" t="inlineStr">
        <is>
          <t>Estimate</t>
        </is>
      </c>
      <c r="D17" t="inlineStr">
        <is>
          <t>draft-purchase-terms-v1</t>
        </is>
      </c>
      <c r="E17" t="inlineStr">
        <is>
          <t>Synthetic transaction terms, version 1</t>
        </is>
      </c>
      <c r="F17" t="inlineStr">
        <is>
          <t>Illustrative retained ownership</t>
        </is>
      </c>
    </row>
    <row r="18">
      <c r="A18" t="inlineStr">
        <is>
          <t>Exit enterprise value</t>
        </is>
      </c>
      <c r="B18" s="5">
        <v>3000000</v>
      </c>
      <c r="C18" s="8" t="inlineStr">
        <is>
          <t>Estimate</t>
        </is>
      </c>
      <c r="D18" t="inlineStr">
        <is>
          <t>buyer-underwriting-v1</t>
        </is>
      </c>
      <c r="E18" t="inlineStr">
        <is>
          <t>Synthetic buyer underwriting assumptions, version 1</t>
        </is>
      </c>
      <c r="F18" t="inlineStr">
        <is>
          <t>Illustrative exit assumption</t>
        </is>
      </c>
    </row>
    <row r="19">
      <c r="A19" t="inlineStr">
        <is>
          <t>Exit debt</t>
        </is>
      </c>
      <c r="B19" s="5">
        <v>1000000</v>
      </c>
      <c r="C19" s="8" t="inlineStr">
        <is>
          <t>Estimate</t>
        </is>
      </c>
      <c r="D19" t="inlineStr">
        <is>
          <t>buyer-underwriting-v1</t>
        </is>
      </c>
      <c r="E19" t="inlineStr">
        <is>
          <t>Synthetic buyer underwriting assumptions, version 1</t>
        </is>
      </c>
      <c r="F19" t="inlineStr">
        <is>
          <t>Illustrative debt at exit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dimension ref="A1:B15"/>
  <sheetViews>
    <sheetView workbookViewId="0"/>
  </sheetViews>
  <sheetFormatPr defaultRowHeight="15"/>
  <cols>
    <col min="1" max="1" width="38" customWidth="1"/>
    <col min="2" max="2" width="18" customWidth="1"/>
  </cols>
  <sheetData>
    <row r="1">
      <c r="A1" s="1" t="inlineStr">
        <is>
          <t>Sources &amp; Uses</t>
        </is>
      </c>
    </row>
    <row r="2"/>
    <row r="3">
      <c r="A3" s="2" t="inlineStr">
        <is>
          <t>Uses</t>
        </is>
      </c>
      <c r="B3" s="2" t="inlineStr">
        <is>
          <t>Amount</t>
        </is>
      </c>
    </row>
    <row r="4">
      <c r="A4" t="inlineStr">
        <is>
          <t>Purchase price</t>
        </is>
      </c>
      <c r="B4" s="3">
        <f>Inputs!$B$5</f>
        <v>2400000</v>
      </c>
    </row>
    <row r="5">
      <c r="A5" t="inlineStr">
        <is>
          <t>Transaction costs</t>
        </is>
      </c>
      <c r="B5" s="3">
        <f>Inputs!$B$6</f>
        <v>80000</v>
      </c>
    </row>
    <row r="6">
      <c r="A6" t="inlineStr">
        <is>
          <t>Minimum cash retained</t>
        </is>
      </c>
      <c r="B6" s="3">
        <f>Inputs!$B$7</f>
        <v>120000</v>
      </c>
    </row>
    <row r="7">
      <c r="A7" s="2" t="inlineStr">
        <is>
          <t>Total uses</t>
        </is>
      </c>
      <c r="B7" s="3">
        <f>SUM(B4:B6)</f>
        <v>2600000</v>
      </c>
    </row>
    <row r="8"/>
    <row r="9">
      <c r="A9" s="2" t="inlineStr">
        <is>
          <t>Sources</t>
        </is>
      </c>
      <c r="B9" s="2" t="inlineStr">
        <is>
          <t>Amount</t>
        </is>
      </c>
    </row>
    <row r="10">
      <c r="A10" t="inlineStr">
        <is>
          <t>Senior debt</t>
        </is>
      </c>
      <c r="B10" s="3">
        <f>Inputs!$B$8</f>
        <v>1500000</v>
      </c>
    </row>
    <row r="11">
      <c r="A11" t="inlineStr">
        <is>
          <t>Seller note</t>
        </is>
      </c>
      <c r="B11" s="3">
        <f>Inputs!$B$9</f>
        <v>300000</v>
      </c>
    </row>
    <row r="12">
      <c r="A12" t="inlineStr">
        <is>
          <t>Buyer equity</t>
        </is>
      </c>
      <c r="B12" s="3">
        <f>Inputs!$B$10</f>
        <v>800000</v>
      </c>
    </row>
    <row r="13">
      <c r="A13" s="2" t="inlineStr">
        <is>
          <t>Total sources</t>
        </is>
      </c>
      <c r="B13" s="3">
        <f>SUM(B10:B12)</f>
        <v>2600000</v>
      </c>
    </row>
    <row r="14"/>
    <row r="15">
      <c r="A15" s="2" t="inlineStr">
        <is>
          <t>Sources less uses</t>
        </is>
      </c>
      <c r="B15" s="3">
        <f>B13-B7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dimension ref="A1:B9"/>
  <sheetViews>
    <sheetView workbookViewId="0"/>
  </sheetViews>
  <sheetFormatPr defaultRowHeight="15"/>
  <cols>
    <col min="1" max="1" width="38" customWidth="1"/>
    <col min="2" max="2" width="18" customWidth="1"/>
  </cols>
  <sheetData>
    <row r="1">
      <c r="A1" s="1" t="inlineStr">
        <is>
          <t>Closing Funds Flow</t>
        </is>
      </c>
    </row>
    <row r="2">
      <c r="A2" t="inlineStr">
        <is>
          <t>Point-in-time payments at closing; excludes recurring operating cash flow.</t>
        </is>
      </c>
    </row>
    <row r="3"/>
    <row r="4">
      <c r="A4" t="inlineStr">
        <is>
          <t>Seller consideration</t>
        </is>
      </c>
      <c r="B4" s="3">
        <f>'Sources &amp; Uses'!B4</f>
        <v>2400000</v>
      </c>
    </row>
    <row r="5">
      <c r="A5" t="inlineStr">
        <is>
          <t>Transaction costs</t>
        </is>
      </c>
      <c r="B5" s="3">
        <f>'Sources &amp; Uses'!B5</f>
        <v>80000</v>
      </c>
    </row>
    <row r="6">
      <c r="A6" t="inlineStr">
        <is>
          <t>Cash retained by business</t>
        </is>
      </c>
      <c r="B6" s="3">
        <f>'Sources &amp; Uses'!B6</f>
        <v>120000</v>
      </c>
    </row>
    <row r="7">
      <c r="A7" s="2" t="inlineStr">
        <is>
          <t>Total closing deployment</t>
        </is>
      </c>
      <c r="B7" s="3">
        <f>SUM(B4:B6)</f>
        <v>2600000</v>
      </c>
    </row>
    <row r="8"/>
    <row r="9">
      <c r="A9" s="2" t="inlineStr">
        <is>
          <t>Unallocated uses</t>
        </is>
      </c>
      <c r="B9" s="3">
        <f>'Sources &amp; Uses'!B7-B7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dimension ref="A1:M7"/>
  <sheetViews>
    <sheetView workbookViewId="0"/>
  </sheetViews>
  <sheetFormatPr defaultRowHeight="15"/>
  <cols>
    <col min="1" max="1" width="38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</cols>
  <sheetData>
    <row r="1">
      <c r="A1" s="1" t="inlineStr">
        <is>
          <t>Operating Cash Flow Forecast</t>
        </is>
      </c>
    </row>
    <row r="2">
      <c r="A2" t="inlineStr">
        <is>
          <t>Recurring monthly operations; separate from closing funds flow.</t>
        </is>
      </c>
    </row>
    <row r="3">
      <c r="A3" s="2" t="inlineStr">
        <is>
          <t>Line item</t>
        </is>
      </c>
      <c r="B3" s="2" t="inlineStr">
        <is>
          <t>Month 1</t>
        </is>
      </c>
      <c r="C3" s="2" t="inlineStr">
        <is>
          <t>Month 2</t>
        </is>
      </c>
      <c r="D3" s="2" t="inlineStr">
        <is>
          <t>Month 3</t>
        </is>
      </c>
      <c r="E3" s="2" t="inlineStr">
        <is>
          <t>Month 4</t>
        </is>
      </c>
      <c r="F3" s="2" t="inlineStr">
        <is>
          <t>Month 5</t>
        </is>
      </c>
      <c r="G3" s="2" t="inlineStr">
        <is>
          <t>Month 6</t>
        </is>
      </c>
      <c r="H3" s="2" t="inlineStr">
        <is>
          <t>Month 7</t>
        </is>
      </c>
      <c r="I3" s="2" t="inlineStr">
        <is>
          <t>Month 8</t>
        </is>
      </c>
      <c r="J3" s="2" t="inlineStr">
        <is>
          <t>Month 9</t>
        </is>
      </c>
      <c r="K3" s="2" t="inlineStr">
        <is>
          <t>Month 10</t>
        </is>
      </c>
      <c r="L3" s="2" t="inlineStr">
        <is>
          <t>Month 11</t>
        </is>
      </c>
      <c r="M3" s="2" t="inlineStr">
        <is>
          <t>Month 12</t>
        </is>
      </c>
    </row>
    <row r="4">
      <c r="A4" t="inlineStr">
        <is>
          <t>Revenue</t>
        </is>
      </c>
      <c r="B4" s="3">
        <f>Inputs!$B$11/12</f>
        <v>100000</v>
      </c>
      <c r="C4" s="3">
        <f>Inputs!$B$11/12</f>
        <v>100000</v>
      </c>
      <c r="D4" s="3">
        <f>Inputs!$B$11/12</f>
        <v>100000</v>
      </c>
      <c r="E4" s="3">
        <f>Inputs!$B$11/12</f>
        <v>100000</v>
      </c>
      <c r="F4" s="3">
        <f>Inputs!$B$11/12</f>
        <v>100000</v>
      </c>
      <c r="G4" s="3">
        <f>Inputs!$B$11/12</f>
        <v>100000</v>
      </c>
      <c r="H4" s="3">
        <f>Inputs!$B$11/12</f>
        <v>100000</v>
      </c>
      <c r="I4" s="3">
        <f>Inputs!$B$11/12</f>
        <v>100000</v>
      </c>
      <c r="J4" s="3">
        <f>Inputs!$B$11/12</f>
        <v>100000</v>
      </c>
      <c r="K4" s="3">
        <f>Inputs!$B$11/12</f>
        <v>100000</v>
      </c>
      <c r="L4" s="3">
        <f>Inputs!$B$11/12</f>
        <v>100000</v>
      </c>
      <c r="M4" s="3">
        <f>Inputs!$B$11/12</f>
        <v>100000</v>
      </c>
    </row>
    <row r="5">
      <c r="A5" t="inlineStr">
        <is>
          <t>Operating expenses</t>
        </is>
      </c>
      <c r="B5" s="3">
        <f>Inputs!$B$12/12</f>
        <v>60000</v>
      </c>
      <c r="C5" s="3">
        <f>Inputs!$B$12/12</f>
        <v>60000</v>
      </c>
      <c r="D5" s="3">
        <f>Inputs!$B$12/12</f>
        <v>60000</v>
      </c>
      <c r="E5" s="3">
        <f>Inputs!$B$12/12</f>
        <v>60000</v>
      </c>
      <c r="F5" s="3">
        <f>Inputs!$B$12/12</f>
        <v>60000</v>
      </c>
      <c r="G5" s="3">
        <f>Inputs!$B$12/12</f>
        <v>60000</v>
      </c>
      <c r="H5" s="3">
        <f>Inputs!$B$12/12</f>
        <v>60000</v>
      </c>
      <c r="I5" s="3">
        <f>Inputs!$B$12/12</f>
        <v>60000</v>
      </c>
      <c r="J5" s="3">
        <f>Inputs!$B$12/12</f>
        <v>60000</v>
      </c>
      <c r="K5" s="3">
        <f>Inputs!$B$12/12</f>
        <v>60000</v>
      </c>
      <c r="L5" s="3">
        <f>Inputs!$B$12/12</f>
        <v>60000</v>
      </c>
      <c r="M5" s="3">
        <f>Inputs!$B$12/12</f>
        <v>60000</v>
      </c>
    </row>
    <row r="6">
      <c r="A6" t="inlineStr">
        <is>
          <t>Debt service</t>
        </is>
      </c>
      <c r="B6" s="3">
        <f>Inputs!$B$13/12</f>
        <v>15000</v>
      </c>
      <c r="C6" s="3">
        <f>Inputs!$B$13/12</f>
        <v>15000</v>
      </c>
      <c r="D6" s="3">
        <f>Inputs!$B$13/12</f>
        <v>15000</v>
      </c>
      <c r="E6" s="3">
        <f>Inputs!$B$13/12</f>
        <v>15000</v>
      </c>
      <c r="F6" s="3">
        <f>Inputs!$B$13/12</f>
        <v>15000</v>
      </c>
      <c r="G6" s="3">
        <f>Inputs!$B$13/12</f>
        <v>15000</v>
      </c>
      <c r="H6" s="3">
        <f>Inputs!$B$13/12</f>
        <v>15000</v>
      </c>
      <c r="I6" s="3">
        <f>Inputs!$B$13/12</f>
        <v>15000</v>
      </c>
      <c r="J6" s="3">
        <f>Inputs!$B$13/12</f>
        <v>15000</v>
      </c>
      <c r="K6" s="3">
        <f>Inputs!$B$13/12</f>
        <v>15000</v>
      </c>
      <c r="L6" s="3">
        <f>Inputs!$B$13/12</f>
        <v>15000</v>
      </c>
      <c r="M6" s="3">
        <f>Inputs!$B$13/12</f>
        <v>15000</v>
      </c>
    </row>
    <row r="7">
      <c r="A7" s="2" t="inlineStr">
        <is>
          <t>Net operating cash flow</t>
        </is>
      </c>
      <c r="B7" s="3">
        <f>B4-B5-B6</f>
        <v>25000</v>
      </c>
      <c r="C7" s="3">
        <f>C4-C5-C6</f>
        <v>25000</v>
      </c>
      <c r="D7" s="3">
        <f>D4-D5-D6</f>
        <v>25000</v>
      </c>
      <c r="E7" s="3">
        <f>E4-E5-E6</f>
        <v>25000</v>
      </c>
      <c r="F7" s="3">
        <f>F4-F5-F6</f>
        <v>25000</v>
      </c>
      <c r="G7" s="3">
        <f>G4-G5-G6</f>
        <v>25000</v>
      </c>
      <c r="H7" s="3">
        <f>H4-H5-H6</f>
        <v>25000</v>
      </c>
      <c r="I7" s="3">
        <f>I4-I5-I6</f>
        <v>25000</v>
      </c>
      <c r="J7" s="3">
        <f>J4-J5-J6</f>
        <v>25000</v>
      </c>
      <c r="K7" s="3">
        <f>K4-K5-K6</f>
        <v>25000</v>
      </c>
      <c r="L7" s="3">
        <f>L4-L5-L6</f>
        <v>25000</v>
      </c>
      <c r="M7" s="3">
        <f>M4-M5-M6</f>
        <v>25000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dimension ref="A1:D7"/>
  <sheetViews>
    <sheetView workbookViewId="0"/>
  </sheetViews>
  <sheetFormatPr defaultRowHeight="15"/>
  <cols>
    <col min="1" max="1" width="38" customWidth="1"/>
    <col min="2" max="2" width="18" customWidth="1"/>
    <col min="3" max="3" width="18" customWidth="1"/>
    <col min="4" max="4" width="18" customWidth="1"/>
  </cols>
  <sheetData>
    <row r="1">
      <c r="A1" s="1" t="inlineStr">
        <is>
          <t>Cap Table</t>
        </is>
      </c>
    </row>
    <row r="2">
      <c r="A2" t="inlineStr">
        <is>
          <t>Synthetic ownership before and after the transaction; Party A and Party B are neutral placeholders.</t>
        </is>
      </c>
    </row>
    <row r="3"/>
    <row r="4">
      <c r="A4" s="2" t="inlineStr">
        <is>
          <t>Holder</t>
        </is>
      </c>
      <c r="B4" s="2" t="inlineStr">
        <is>
          <t>Pre-transaction</t>
        </is>
      </c>
      <c r="C4" s="2" t="inlineStr">
        <is>
          <t>Post-transaction</t>
        </is>
      </c>
      <c r="D4" s="2" t="inlineStr">
        <is>
          <t>Note</t>
        </is>
      </c>
    </row>
    <row r="5">
      <c r="A5" t="inlineStr">
        <is>
          <t>Party A</t>
        </is>
      </c>
      <c r="B5" s="9">
        <f>Inputs!$B$14</f>
        <v>1</v>
      </c>
      <c r="C5" s="9">
        <f>Inputs!$B$17</f>
        <v>0.15</v>
      </c>
      <c r="D5" t="inlineStr">
        <is>
          <t>Synthetic current owner / rollover holder</t>
        </is>
      </c>
    </row>
    <row r="6">
      <c r="A6" t="inlineStr">
        <is>
          <t>Party B</t>
        </is>
      </c>
      <c r="B6" s="9">
        <f>Inputs!$B$15</f>
        <v>0</v>
      </c>
      <c r="C6" s="9">
        <f>Inputs!$B$16</f>
        <v>0.85</v>
      </c>
      <c r="D6" t="inlineStr">
        <is>
          <t>Synthetic incoming buyer</t>
        </is>
      </c>
    </row>
    <row r="7">
      <c r="A7" s="2" t="inlineStr">
        <is>
          <t>Total</t>
        </is>
      </c>
      <c r="B7" s="9">
        <f>SUM(B5:B6)</f>
        <v>1</v>
      </c>
      <c r="C7" s="9">
        <f>SUM(C5:C6)</f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dimension ref="A1:B11"/>
  <sheetViews>
    <sheetView workbookViewId="0"/>
  </sheetViews>
  <sheetFormatPr defaultRowHeight="15"/>
  <cols>
    <col min="1" max="1" width="38" customWidth="1"/>
    <col min="2" max="2" width="18" customWidth="1"/>
  </cols>
  <sheetData>
    <row r="1">
      <c r="A1" s="1" t="inlineStr">
        <is>
          <t>Ownership &amp; Returns</t>
        </is>
      </c>
    </row>
    <row r="2"/>
    <row r="3">
      <c r="A3" s="2" t="inlineStr">
        <is>
          <t>Ownership</t>
        </is>
      </c>
      <c r="B3" s="2" t="inlineStr">
        <is>
          <t>Percentage</t>
        </is>
      </c>
    </row>
    <row r="4">
      <c r="A4" t="inlineStr">
        <is>
          <t>Party B ownership</t>
        </is>
      </c>
      <c r="B4" s="9">
        <f>'Cap Table'!C6</f>
        <v>0.85</v>
      </c>
    </row>
    <row r="5">
      <c r="A5" t="inlineStr">
        <is>
          <t>Party A ownership</t>
        </is>
      </c>
      <c r="B5" s="9">
        <f>'Cap Table'!C5</f>
        <v>0.15</v>
      </c>
    </row>
    <row r="6">
      <c r="A6" s="2" t="inlineStr">
        <is>
          <t>Total ownership</t>
        </is>
      </c>
      <c r="B6" s="9">
        <f>'Cap Table'!C7</f>
        <v>1</v>
      </c>
    </row>
    <row r="7"/>
    <row r="8">
      <c r="A8" s="2" t="inlineStr">
        <is>
          <t>Illustrative exit</t>
        </is>
      </c>
      <c r="B8" s="2" t="inlineStr">
        <is>
          <t>Amount</t>
        </is>
      </c>
    </row>
    <row r="9">
      <c r="A9" t="inlineStr">
        <is>
          <t>Exit equity value</t>
        </is>
      </c>
      <c r="B9" s="3">
        <f>Inputs!$B$18-Inputs!$B$19</f>
        <v>2000000</v>
      </c>
    </row>
    <row r="10">
      <c r="A10" t="inlineStr">
        <is>
          <t>Buyer proceeds</t>
        </is>
      </c>
      <c r="B10" s="3">
        <f>B9*B4</f>
        <v>1700000</v>
      </c>
    </row>
    <row r="11">
      <c r="A11" t="inlineStr">
        <is>
          <t>Seller proceeds</t>
        </is>
      </c>
      <c r="B11" s="3">
        <f>B9*B5</f>
        <v>300000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>
  <dimension ref="A1:D12"/>
  <sheetViews>
    <sheetView workbookViewId="0"/>
  </sheetViews>
  <sheetFormatPr defaultRowHeight="15"/>
  <cols>
    <col min="1" max="1" width="38" customWidth="1"/>
    <col min="2" max="2" width="18" customWidth="1"/>
    <col min="3" max="3" width="18" customWidth="1"/>
    <col min="4" max="4" width="18" customWidth="1"/>
  </cols>
  <sheetData>
    <row r="1">
      <c r="A1" s="1" t="inlineStr">
        <is>
          <t>Checks</t>
        </is>
      </c>
    </row>
    <row r="2">
      <c r="A2" t="inlineStr">
        <is>
          <t>Each formula is adjacent to a human-readable assertion and classification.</t>
        </is>
      </c>
    </row>
    <row r="3"/>
    <row r="4">
      <c r="A4" s="2" t="inlineStr">
        <is>
          <t>ID</t>
        </is>
      </c>
      <c r="B4" s="2" t="inlineStr">
        <is>
          <t>Classification</t>
        </is>
      </c>
      <c r="C4" s="2" t="inlineStr">
        <is>
          <t>Assertion</t>
        </is>
      </c>
      <c r="D4" s="2" t="inlineStr">
        <is>
          <t>Result</t>
        </is>
      </c>
    </row>
    <row r="5">
      <c r="A5" t="inlineStr">
        <is>
          <t>C01</t>
        </is>
      </c>
      <c r="B5" t="inlineStr">
        <is>
          <t>Consistency</t>
        </is>
      </c>
      <c r="C5" t="inlineStr">
        <is>
          <t>Total sources equal total uses</t>
        </is>
      </c>
      <c r="D5" s="10" t="str">
        <f>IF(ABS('Sources &amp; Uses'!B15)&lt;0.01,"PASS","FAIL")</f>
        <v>PASS</v>
      </c>
    </row>
    <row r="6">
      <c r="A6" t="inlineStr">
        <is>
          <t>C02</t>
        </is>
      </c>
      <c r="B6" t="inlineStr">
        <is>
          <t>Consistency</t>
        </is>
      </c>
      <c r="C6" t="inlineStr">
        <is>
          <t>Closing payments equal total uses</t>
        </is>
      </c>
      <c r="D6" s="10" t="str">
        <f>IF(ABS('Closing Funds Flow'!B7-(Inputs!B5+Inputs!B6+Inputs!B7))&lt;0.01,"PASS","FAIL")</f>
        <v>PASS</v>
      </c>
    </row>
    <row r="7">
      <c r="A7" t="inlineStr">
        <is>
          <t>C03</t>
        </is>
      </c>
      <c r="B7" t="inlineStr">
        <is>
          <t>Independent</t>
        </is>
      </c>
      <c r="C7" t="inlineStr">
        <is>
          <t>Ownership percentages total 100%</t>
        </is>
      </c>
      <c r="D7" s="10" t="str">
        <f>IF(ABS('Cap Table'!C7-1)&lt;0.000001,"PASS","FAIL")</f>
        <v>PASS</v>
      </c>
    </row>
    <row r="8">
      <c r="A8" t="inlineStr">
        <is>
          <t>C04</t>
        </is>
      </c>
      <c r="B8" t="inlineStr">
        <is>
          <t>Independent</t>
        </is>
      </c>
      <c r="C8" t="inlineStr">
        <is>
          <t>Monthly operating cash flow is not negative</t>
        </is>
      </c>
      <c r="D8" s="10" t="str">
        <f>IF(MIN('Operating Cash Flow Forecast'!B7:M7)&gt;=0,"PASS","FAIL")</f>
        <v>PASS</v>
      </c>
    </row>
    <row r="9">
      <c r="A9" t="inlineStr">
        <is>
          <t>C05</t>
        </is>
      </c>
      <c r="B9" t="inlineStr">
        <is>
          <t>Independent</t>
        </is>
      </c>
      <c r="C9" t="inlineStr">
        <is>
          <t>Every input resolves to a declared source</t>
        </is>
      </c>
      <c r="D9" s="10" t="str">
        <f>IF(COUNTA(Inputs!D5:D19)=ROWS(Inputs!D5:D19),"PASS","FAIL")</f>
        <v>PASS</v>
      </c>
    </row>
    <row r="10">
      <c r="A10" t="inlineStr">
        <is>
          <t>C06</t>
        </is>
      </c>
      <c r="B10" t="inlineStr">
        <is>
          <t>Independent</t>
        </is>
      </c>
      <c r="C10" t="inlineStr">
        <is>
          <t>Pre-transaction capitalization totals 100%</t>
        </is>
      </c>
      <c r="D10" s="10" t="str">
        <f>IF(ABS('Cap Table'!B7-1)&lt;0.000001,"PASS","FAIL")</f>
        <v>PASS</v>
      </c>
    </row>
    <row r="11"/>
    <row r="12">
      <c r="A12" s="2" t="inlineStr">
        <is>
          <t>Overall</t>
        </is>
      </c>
      <c r="C12" t="inlineStr">
        <is>
          <t>All declared checks pass</t>
        </is>
      </c>
      <c r="D12" s="10" t="str">
        <f>IF(COUNTIF(D5:D10,"FAIL")=0,"PASS","FAIL")</f>
        <v>PASS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OpenAgreements Acquisition Financial Model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OpenAgreements</dc:creator>
  <dcterms:created xsi:type="dcterms:W3CDTF">2000-01-01T00:00:00Z</dcterms:created>
</cp:coreProperties>
</file>